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\Desktop\"/>
    </mc:Choice>
  </mc:AlternateContent>
  <bookViews>
    <workbookView xWindow="0" yWindow="0" windowWidth="28800" windowHeight="11770"/>
  </bookViews>
  <sheets>
    <sheet name="Pfaffl method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3" i="1"/>
  <c r="F22" i="1"/>
  <c r="F21" i="1"/>
  <c r="E22" i="1" l="1"/>
  <c r="E23" i="1"/>
  <c r="E25" i="1"/>
  <c r="E26" i="1"/>
  <c r="E27" i="1"/>
  <c r="E21" i="1"/>
  <c r="C25" i="1"/>
  <c r="C26" i="1"/>
  <c r="C27" i="1"/>
  <c r="C22" i="1"/>
  <c r="C23" i="1"/>
  <c r="C21" i="1"/>
  <c r="C18" i="1"/>
  <c r="C17" i="1"/>
  <c r="B30" i="1" l="1"/>
  <c r="C30" i="1"/>
  <c r="D30" i="1" s="1"/>
  <c r="C31" i="1"/>
  <c r="D31" i="1" s="1"/>
  <c r="B31" i="1"/>
</calcChain>
</file>

<file path=xl/comments1.xml><?xml version="1.0" encoding="utf-8"?>
<comments xmlns="http://schemas.openxmlformats.org/spreadsheetml/2006/main">
  <authors>
    <author>Steven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Step 1.</t>
        </r>
        <r>
          <rPr>
            <sz val="9"/>
            <color indexed="81"/>
            <rFont val="Tahoma"/>
            <family val="2"/>
          </rPr>
          <t xml:space="preserve"> Insert the primer efficiencies. So if an efficiency of 100%, enter '100'.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Step 2</t>
        </r>
        <r>
          <rPr>
            <sz val="9"/>
            <color indexed="81"/>
            <rFont val="Tahoma"/>
            <family val="2"/>
          </rPr>
          <t>. Insert the average Ct values for all the control samples for the GOI.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Step 2</t>
        </r>
        <r>
          <rPr>
            <sz val="9"/>
            <color indexed="81"/>
            <rFont val="Tahoma"/>
            <family val="2"/>
          </rPr>
          <t>. Insert the average Ct values for all the control samples for the GOI.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Step 2.</t>
        </r>
        <r>
          <rPr>
            <sz val="9"/>
            <color indexed="81"/>
            <rFont val="Tahoma"/>
            <family val="2"/>
          </rPr>
          <t xml:space="preserve"> Insert the average Ct values for all the treated samples for the GOI.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Step 3.</t>
        </r>
        <r>
          <rPr>
            <sz val="9"/>
            <color indexed="81"/>
            <rFont val="Tahoma"/>
            <family val="2"/>
          </rPr>
          <t xml:space="preserve"> Insert the average Ct values for all the treated samples for the HKG.</t>
        </r>
      </text>
    </comment>
  </commentList>
</comments>
</file>

<file path=xl/sharedStrings.xml><?xml version="1.0" encoding="utf-8"?>
<sst xmlns="http://schemas.openxmlformats.org/spreadsheetml/2006/main" count="30" uniqueCount="30">
  <si>
    <t>Sample</t>
  </si>
  <si>
    <t>Instructions</t>
  </si>
  <si>
    <t>4. Do not change any of the other cells.</t>
  </si>
  <si>
    <t>1. Calculate the primer efficiencies for the gene of interest (GOI) and housekeeing gene (HKG). Click here for a how-to guide on this. Enter these into the red boxes below.</t>
  </si>
  <si>
    <t>Primer efficiencies</t>
  </si>
  <si>
    <t>Gene of interest (GOI)</t>
  </si>
  <si>
    <t>Housekeeping gene (HKG)</t>
  </si>
  <si>
    <t>Control 1</t>
  </si>
  <si>
    <t>Control 2</t>
  </si>
  <si>
    <t>Control 3</t>
  </si>
  <si>
    <t>Treated 1</t>
  </si>
  <si>
    <t>Treated 2</t>
  </si>
  <si>
    <t>Treated 3</t>
  </si>
  <si>
    <t>∆Ct GOI</t>
  </si>
  <si>
    <t>GOI average Ct</t>
  </si>
  <si>
    <t>HKG average Ct</t>
  </si>
  <si>
    <t>∆Ct HKG</t>
  </si>
  <si>
    <t>Gene expression ratio</t>
  </si>
  <si>
    <t>Converted efficiency E</t>
  </si>
  <si>
    <t>Efficiency %</t>
  </si>
  <si>
    <t>2. Calculate the average Ct values for all GOI samples and insert them into the 'GOI average Ct' column.</t>
  </si>
  <si>
    <t>3. Calculate the average Ct values for HKG for all samples and insert them into the 'HKG average Ct' column.</t>
  </si>
  <si>
    <t>5. The 'gene expression ratio' should be calculated for you (in the green box).</t>
  </si>
  <si>
    <t>Group</t>
  </si>
  <si>
    <t>Control</t>
  </si>
  <si>
    <t>Treated</t>
  </si>
  <si>
    <t>Standard deviation</t>
  </si>
  <si>
    <t>Standard error</t>
  </si>
  <si>
    <t>Average</t>
  </si>
  <si>
    <t>Spreadsheet created by TopTipBio.com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</si>
</sst>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ck">
        <color rgb="FF00B050"/>
      </right>
      <top/>
      <bottom/>
      <diagonal/>
    </border>
    <border>
      <left style="thick">
        <color rgb="FF00B050"/>
      </left>
      <right style="thick">
        <color rgb="FF00B050"/>
      </right>
      <top/>
      <bottom style="thick">
        <color rgb="FF00B05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4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4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/>
    <xf numFmtId="0" fontId="5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6" fillId="2" borderId="0" xfId="1" applyFill="1"/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('Pfaffl method'!$C$30,'Pfaffl method'!$C$31)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('Pfaffl method'!$C$30,'Pfaffl method'!$C$31)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('Pfaffl method'!$A$30,'Pfaffl method'!$A$31)</c:f>
              <c:strCache>
                <c:ptCount val="2"/>
                <c:pt idx="0">
                  <c:v>Control</c:v>
                </c:pt>
                <c:pt idx="1">
                  <c:v>Treated</c:v>
                </c:pt>
              </c:strCache>
            </c:strRef>
          </c:cat>
          <c:val>
            <c:numRef>
              <c:f>'Pfaffl method'!$B$30:$B$31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A-474E-AEF0-0DAE003BE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393567"/>
        <c:axId val="166795263"/>
      </c:barChart>
      <c:catAx>
        <c:axId val="169393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795263"/>
        <c:crosses val="autoZero"/>
        <c:auto val="1"/>
        <c:lblAlgn val="ctr"/>
        <c:lblOffset val="100"/>
        <c:noMultiLvlLbl val="0"/>
      </c:catAx>
      <c:valAx>
        <c:axId val="166795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Gene expression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93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9</xdr:row>
      <xdr:rowOff>128851</xdr:rowOff>
    </xdr:from>
    <xdr:to>
      <xdr:col>3</xdr:col>
      <xdr:colOff>57150</xdr:colOff>
      <xdr:row>12</xdr:row>
      <xdr:rowOff>165099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7E429C-BEA6-4D1A-B254-0D1A3D921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02051"/>
          <a:ext cx="3956050" cy="58869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6</xdr:col>
      <xdr:colOff>492125</xdr:colOff>
      <xdr:row>15</xdr:row>
      <xdr:rowOff>66675</xdr:rowOff>
    </xdr:from>
    <xdr:to>
      <xdr:col>14</xdr:col>
      <xdr:colOff>187325</xdr:colOff>
      <xdr:row>29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C4D4035-0903-4123-9A68-FEAE8D1201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optipbio.com/" TargetMode="External"/><Relationship Id="rId1" Type="http://schemas.openxmlformats.org/officeDocument/2006/relationships/hyperlink" Target="http://toptipbio.com/calculate-primer-efficiencies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F16" sqref="F16"/>
    </sheetView>
  </sheetViews>
  <sheetFormatPr defaultRowHeight="14.5" x14ac:dyDescent="0.35"/>
  <cols>
    <col min="1" max="1" width="23.453125" style="1" customWidth="1"/>
    <col min="2" max="2" width="13.26953125" style="1" customWidth="1"/>
    <col min="3" max="3" width="21" style="1" customWidth="1"/>
    <col min="4" max="4" width="14.36328125" style="1" customWidth="1"/>
    <col min="5" max="5" width="16.453125" style="1" customWidth="1"/>
    <col min="6" max="6" width="19.7265625" style="1" customWidth="1"/>
    <col min="7" max="7" width="8.7265625" style="1" customWidth="1"/>
    <col min="8" max="16384" width="8.7265625" style="1"/>
  </cols>
  <sheetData>
    <row r="1" spans="1:3" x14ac:dyDescent="0.35">
      <c r="A1" s="21" t="s">
        <v>29</v>
      </c>
    </row>
    <row r="3" spans="1:3" x14ac:dyDescent="0.35">
      <c r="A3" s="2" t="s">
        <v>1</v>
      </c>
    </row>
    <row r="4" spans="1:3" x14ac:dyDescent="0.35">
      <c r="A4" s="21" t="s">
        <v>3</v>
      </c>
    </row>
    <row r="5" spans="1:3" x14ac:dyDescent="0.35">
      <c r="A5" s="1" t="s">
        <v>20</v>
      </c>
    </row>
    <row r="6" spans="1:3" x14ac:dyDescent="0.35">
      <c r="A6" s="1" t="s">
        <v>21</v>
      </c>
    </row>
    <row r="7" spans="1:3" x14ac:dyDescent="0.35">
      <c r="A7" s="1" t="s">
        <v>2</v>
      </c>
    </row>
    <row r="8" spans="1:3" x14ac:dyDescent="0.35">
      <c r="A8" s="1" t="s">
        <v>22</v>
      </c>
    </row>
    <row r="16" spans="1:3" ht="15" thickBot="1" x14ac:dyDescent="0.4">
      <c r="A16" s="4" t="s">
        <v>4</v>
      </c>
      <c r="B16" s="11" t="s">
        <v>19</v>
      </c>
      <c r="C16" s="15" t="s">
        <v>18</v>
      </c>
    </row>
    <row r="17" spans="1:7" ht="15" thickTop="1" x14ac:dyDescent="0.35">
      <c r="A17" s="7" t="s">
        <v>5</v>
      </c>
      <c r="B17" s="17"/>
      <c r="C17" s="8">
        <f>(B17/100)+1</f>
        <v>1</v>
      </c>
    </row>
    <row r="18" spans="1:7" ht="15" thickBot="1" x14ac:dyDescent="0.4">
      <c r="A18" s="5" t="s">
        <v>6</v>
      </c>
      <c r="B18" s="18"/>
      <c r="C18" s="16">
        <f>(B18/100)+1</f>
        <v>1</v>
      </c>
    </row>
    <row r="19" spans="1:7" ht="15" thickTop="1" x14ac:dyDescent="0.35"/>
    <row r="20" spans="1:7" ht="15" thickBot="1" x14ac:dyDescent="0.4">
      <c r="A20" s="3" t="s">
        <v>0</v>
      </c>
      <c r="B20" s="11" t="s">
        <v>14</v>
      </c>
      <c r="C20" s="10" t="s">
        <v>13</v>
      </c>
      <c r="D20" s="6" t="s">
        <v>15</v>
      </c>
      <c r="E20" s="10" t="s">
        <v>16</v>
      </c>
      <c r="F20" s="6" t="s">
        <v>17</v>
      </c>
      <c r="G20" s="7"/>
    </row>
    <row r="21" spans="1:7" ht="15" thickTop="1" x14ac:dyDescent="0.35">
      <c r="A21" s="1" t="s">
        <v>7</v>
      </c>
      <c r="B21" s="17"/>
      <c r="C21" s="12" t="e">
        <f>AVERAGE($B$21:$B$23)-B21</f>
        <v>#DIV/0!</v>
      </c>
      <c r="D21" s="17"/>
      <c r="E21" s="12" t="e">
        <f>AVERAGE($D$21:$D$23)-D21</f>
        <v>#DIV/0!</v>
      </c>
      <c r="F21" s="22" t="e">
        <f>($C$17^C21)/($C$18^E21)</f>
        <v>#DIV/0!</v>
      </c>
      <c r="G21" s="7"/>
    </row>
    <row r="22" spans="1:7" x14ac:dyDescent="0.35">
      <c r="A22" s="1" t="s">
        <v>8</v>
      </c>
      <c r="B22" s="19"/>
      <c r="C22" s="12" t="e">
        <f>AVERAGE($B$21:$B$23)-B22</f>
        <v>#DIV/0!</v>
      </c>
      <c r="D22" s="19"/>
      <c r="E22" s="12" t="e">
        <f>AVERAGE($D$21:$D$23)-D22</f>
        <v>#DIV/0!</v>
      </c>
      <c r="F22" s="23" t="e">
        <f>($C$17^C22)/($C$18^E22)</f>
        <v>#DIV/0!</v>
      </c>
      <c r="G22" s="7"/>
    </row>
    <row r="23" spans="1:7" ht="15" thickBot="1" x14ac:dyDescent="0.4">
      <c r="A23" s="1" t="s">
        <v>9</v>
      </c>
      <c r="B23" s="18"/>
      <c r="C23" s="12" t="e">
        <f>AVERAGE($B$21:$B$23)-B23</f>
        <v>#DIV/0!</v>
      </c>
      <c r="D23" s="18"/>
      <c r="E23" s="12" t="e">
        <f>AVERAGE($D$21:$D$23)-D23</f>
        <v>#DIV/0!</v>
      </c>
      <c r="F23" s="24" t="e">
        <f>($C$17^C23)/($C$18^E23)</f>
        <v>#DIV/0!</v>
      </c>
      <c r="G23" s="7"/>
    </row>
    <row r="24" spans="1:7" ht="15.5" thickTop="1" thickBot="1" x14ac:dyDescent="0.4">
      <c r="A24" s="7"/>
      <c r="B24" s="8"/>
      <c r="C24" s="12"/>
      <c r="D24" s="8"/>
      <c r="E24" s="12"/>
      <c r="F24" s="13"/>
      <c r="G24" s="9"/>
    </row>
    <row r="25" spans="1:7" ht="15" thickTop="1" x14ac:dyDescent="0.35">
      <c r="A25" s="1" t="s">
        <v>10</v>
      </c>
      <c r="B25" s="17"/>
      <c r="C25" s="12" t="e">
        <f>AVERAGE($B$21:$B$23)-B25</f>
        <v>#DIV/0!</v>
      </c>
      <c r="D25" s="17"/>
      <c r="E25" s="12" t="e">
        <f>AVERAGE($D$21:$D$23)-D25</f>
        <v>#DIV/0!</v>
      </c>
      <c r="F25" s="22" t="e">
        <f>($C$17^C25)/($C$18^E25)</f>
        <v>#DIV/0!</v>
      </c>
      <c r="G25" s="7"/>
    </row>
    <row r="26" spans="1:7" x14ac:dyDescent="0.35">
      <c r="A26" s="7" t="s">
        <v>11</v>
      </c>
      <c r="B26" s="19"/>
      <c r="C26" s="12" t="e">
        <f>AVERAGE($B$21:$B$23)-B26</f>
        <v>#DIV/0!</v>
      </c>
      <c r="D26" s="19"/>
      <c r="E26" s="12" t="e">
        <f>AVERAGE($D$21:$D$23)-D26</f>
        <v>#DIV/0!</v>
      </c>
      <c r="F26" s="23" t="e">
        <f>($C$17^C26)/($C$18^E26)</f>
        <v>#DIV/0!</v>
      </c>
    </row>
    <row r="27" spans="1:7" ht="15" thickBot="1" x14ac:dyDescent="0.4">
      <c r="A27" s="5" t="s">
        <v>12</v>
      </c>
      <c r="B27" s="18"/>
      <c r="C27" s="14" t="e">
        <f>AVERAGE($B$21:$B$23)-B27</f>
        <v>#DIV/0!</v>
      </c>
      <c r="D27" s="18"/>
      <c r="E27" s="14" t="e">
        <f>AVERAGE($D$21:$D$23)-D27</f>
        <v>#DIV/0!</v>
      </c>
      <c r="F27" s="24" t="e">
        <f>($C$17^C27)/($C$18^E27)</f>
        <v>#DIV/0!</v>
      </c>
    </row>
    <row r="28" spans="1:7" ht="15" thickTop="1" x14ac:dyDescent="0.35">
      <c r="A28" s="5"/>
      <c r="B28" s="5"/>
      <c r="C28" s="5"/>
      <c r="D28" s="5"/>
    </row>
    <row r="29" spans="1:7" x14ac:dyDescent="0.35">
      <c r="A29" s="4" t="s">
        <v>23</v>
      </c>
      <c r="B29" s="15" t="s">
        <v>28</v>
      </c>
      <c r="C29" s="15" t="s">
        <v>26</v>
      </c>
      <c r="D29" s="15" t="s">
        <v>27</v>
      </c>
    </row>
    <row r="30" spans="1:7" x14ac:dyDescent="0.35">
      <c r="A30" s="7" t="s">
        <v>24</v>
      </c>
      <c r="B30" s="20" t="e">
        <f>AVERAGE(F21:F23)</f>
        <v>#DIV/0!</v>
      </c>
      <c r="C30" s="20" t="e">
        <f>STDEV(F21:F23)</f>
        <v>#DIV/0!</v>
      </c>
      <c r="D30" s="12" t="e">
        <f>C30/(SQRT(COUNT(F21:F23)))</f>
        <v>#DIV/0!</v>
      </c>
    </row>
    <row r="31" spans="1:7" x14ac:dyDescent="0.35">
      <c r="A31" s="5" t="s">
        <v>25</v>
      </c>
      <c r="B31" s="14" t="e">
        <f>AVERAGE(F25:F27)</f>
        <v>#DIV/0!</v>
      </c>
      <c r="C31" s="14" t="e">
        <f>STDEV(F25:F27)</f>
        <v>#DIV/0!</v>
      </c>
      <c r="D31" s="14" t="e">
        <f>C31/(SQRT(COUNT(F25:F27)))</f>
        <v>#DIV/0!</v>
      </c>
    </row>
  </sheetData>
  <hyperlinks>
    <hyperlink ref="A4" r:id="rId1"/>
    <hyperlink ref="A1" r:id="rId2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Pfaffl 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 Tip Bio</dc:creator>
  <cp:lastModifiedBy>Steven</cp:lastModifiedBy>
  <dcterms:created xsi:type="dcterms:W3CDTF">2017-09-26T07:14:14Z</dcterms:created>
  <dcterms:modified xsi:type="dcterms:W3CDTF">2018-03-22T08:32:43Z</dcterms:modified>
</cp:coreProperties>
</file>